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采购清单" sheetId="1" state="visible" r:id="rId1"/>
    <sheet name="预算汇总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000"/>
  </numFmts>
  <fonts count="3">
    <font>
      <name val="Calibri"/>
      <family val="2"/>
      <color theme="1"/>
      <sz val="11"/>
      <scheme val="minor"/>
    </font>
    <font>
      <b val="1"/>
      <color rgb="00FFFFFF"/>
    </font>
    <font>
      <b val="1"/>
    </font>
  </fonts>
  <fills count="4">
    <fill>
      <patternFill/>
    </fill>
    <fill>
      <patternFill patternType="gray125"/>
    </fill>
    <fill>
      <patternFill patternType="solid">
        <fgColor rgb="001F4E78"/>
      </patternFill>
    </fill>
    <fill>
      <patternFill patternType="solid">
        <fgColor rgb="004F81BD"/>
      </patternFill>
    </fill>
  </fills>
  <borders count="2">
    <border>
      <left/>
      <right/>
      <top/>
      <bottom/>
      <diagonal/>
    </border>
    <border>
      <left style="thin">
        <color rgb="00D9D9D9"/>
      </left>
      <right style="thin">
        <color rgb="00D9D9D9"/>
      </right>
      <top style="thin">
        <color rgb="00D9D9D9"/>
      </top>
      <bottom style="thin">
        <color rgb="00D9D9D9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vertical="center" wrapText="1"/>
    </xf>
    <xf numFmtId="4" fontId="0" fillId="0" borderId="1" applyAlignment="1" pivotButton="0" quotePrefix="0" xfId="0">
      <alignment vertical="center" wrapText="1"/>
    </xf>
    <xf numFmtId="164" fontId="0" fillId="0" borderId="1" applyAlignment="1" pivotButton="0" quotePrefix="0" xfId="0">
      <alignment vertical="center" wrapText="1"/>
    </xf>
    <xf numFmtId="0" fontId="0" fillId="0" borderId="1" applyAlignment="1" pivotButton="0" quotePrefix="0" xfId="0">
      <alignment vertical="top" wrapText="1"/>
    </xf>
    <xf numFmtId="0" fontId="2" fillId="0" borderId="0" pivotButton="0" quotePrefix="0" xfId="0"/>
    <xf numFmtId="4" fontId="2" fillId="0" borderId="0" pivotButton="0" quotePrefix="0" xfId="0"/>
    <xf numFmtId="0" fontId="1" fillId="2" borderId="0" pivotButton="0" quotePrefix="0" xfId="0"/>
    <xf numFmtId="4" fontId="0" fillId="0" borderId="0" pivotButton="0" quotePrefix="0" xfId="0"/>
    <xf numFmtId="0" fontId="1" fillId="3" borderId="0" pivotButton="0" quotePrefix="0" xfId="0"/>
    <xf numFmtId="164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N9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1" customWidth="1" min="1" max="1"/>
    <col width="12" customWidth="1" min="2" max="2"/>
    <col width="14" customWidth="1" min="3" max="3"/>
    <col width="36" customWidth="1" min="4" max="4"/>
    <col width="7" customWidth="1" min="5" max="5"/>
    <col width="8" customWidth="1" min="6" max="6"/>
    <col width="13" customWidth="1" min="7" max="7"/>
    <col width="11" customWidth="1" min="8" max="8"/>
    <col width="13" customWidth="1" min="9" max="9"/>
    <col width="14" customWidth="1" min="10" max="10"/>
    <col width="11" customWidth="1" min="11" max="11"/>
    <col width="44" customWidth="1" min="12" max="12"/>
    <col width="48" customWidth="1" min="13" max="13"/>
    <col width="46" customWidth="1" min="14" max="14"/>
  </cols>
  <sheetData>
    <row r="1">
      <c r="A1" s="1" t="inlineStr">
        <is>
          <t>阶段</t>
        </is>
      </c>
      <c r="B1" s="1" t="inlineStr">
        <is>
          <t>类别</t>
        </is>
      </c>
      <c r="C1" s="1" t="inlineStr">
        <is>
          <t>设备</t>
        </is>
      </c>
      <c r="D1" s="1" t="inlineStr">
        <is>
          <t>型号</t>
        </is>
      </c>
      <c r="E1" s="1" t="inlineStr">
        <is>
          <t>数量</t>
        </is>
      </c>
      <c r="F1" s="1" t="inlineStr">
        <is>
          <t>原币种</t>
        </is>
      </c>
      <c r="G1" s="1" t="inlineStr">
        <is>
          <t>原币单价</t>
        </is>
      </c>
      <c r="H1" s="1" t="inlineStr">
        <is>
          <t>汇率-&gt;CNY</t>
        </is>
      </c>
      <c r="I1" s="1" t="inlineStr">
        <is>
          <t>CNY单价</t>
        </is>
      </c>
      <c r="J1" s="1" t="inlineStr">
        <is>
          <t>CNY小计</t>
        </is>
      </c>
      <c r="K1" s="1" t="inlineStr">
        <is>
          <t>价格类型</t>
        </is>
      </c>
      <c r="L1" s="1" t="inlineStr">
        <is>
          <t>采购原因</t>
        </is>
      </c>
      <c r="M1" s="1" t="inlineStr">
        <is>
          <t>价格来源URL</t>
        </is>
      </c>
      <c r="N1" s="1" t="inlineStr">
        <is>
          <t>规格/依据URL</t>
        </is>
      </c>
    </row>
    <row r="2">
      <c r="A2" s="2" t="inlineStr">
        <is>
          <t>P0-必买</t>
        </is>
      </c>
      <c r="B2" s="2" t="inlineStr">
        <is>
          <t>边界防护</t>
        </is>
      </c>
      <c r="C2" s="2" t="inlineStr">
        <is>
          <t>下一代防火墙</t>
        </is>
      </c>
      <c r="D2" s="2" t="inlineStr">
        <is>
          <t>Huawei USG6000E-S13</t>
        </is>
      </c>
      <c r="E2" s="2" t="n">
        <v>1</v>
      </c>
      <c r="F2" s="2" t="inlineStr">
        <is>
          <t>CNY</t>
        </is>
      </c>
      <c r="G2" s="3" t="n">
        <v>19939</v>
      </c>
      <c r="H2" s="4" t="n">
        <v>1</v>
      </c>
      <c r="I2" s="3">
        <f>IF(F2="CNY",G2,G2*H2)</f>
        <v/>
      </c>
      <c r="J2" s="3">
        <f>E2*I2</f>
        <v/>
      </c>
      <c r="K2" s="2" t="inlineStr">
        <is>
          <t>参考价</t>
        </is>
      </c>
      <c r="L2" s="5" t="inlineStr">
        <is>
          <t>机房宽带直连公网，必须先建立边界策略、NAT、IPS/AV与VPN接入控制。</t>
        </is>
      </c>
      <c r="M2" s="5" t="inlineStr">
        <is>
          <t>https://detail.zol.com.cn/firewall/index1993158.shtml</t>
        </is>
      </c>
      <c r="N2" s="5" t="inlineStr">
        <is>
          <t>https://ekit.huawei.com/ekit/front/ssr/cn/product/1279875131728040832</t>
        </is>
      </c>
    </row>
    <row r="3">
      <c r="A3" s="2" t="inlineStr">
        <is>
          <t>P0-必买</t>
        </is>
      </c>
      <c r="B3" s="2" t="inlineStr">
        <is>
          <t>高可用</t>
        </is>
      </c>
      <c r="C3" s="2" t="inlineStr">
        <is>
          <t>防火墙冗余电源</t>
        </is>
      </c>
      <c r="D3" s="2" t="inlineStr">
        <is>
          <t>Huawei PAC60S12-AR</t>
        </is>
      </c>
      <c r="E3" s="2" t="n">
        <v>1</v>
      </c>
      <c r="F3" s="2" t="inlineStr">
        <is>
          <t>EUR</t>
        </is>
      </c>
      <c r="G3" s="3" t="n">
        <v>171.57</v>
      </c>
      <c r="H3" s="4" t="n">
        <v>8.195</v>
      </c>
      <c r="I3" s="3">
        <f>IF(F3="CNY",G3,G3*H3)</f>
        <v/>
      </c>
      <c r="J3" s="3">
        <f>E3*I3</f>
        <v/>
      </c>
      <c r="K3" s="2" t="inlineStr">
        <is>
          <t>含税现货价</t>
        </is>
      </c>
      <c r="L3" s="5" t="inlineStr">
        <is>
          <t>防火墙单电源是单点故障；补齐双电源可降低断电和电源故障导致的中断风险。</t>
        </is>
      </c>
      <c r="M3" s="5" t="inlineStr">
        <is>
          <t>https://www.senetic.lt/product/02312SLE</t>
        </is>
      </c>
      <c r="N3" s="5" t="inlineStr">
        <is>
          <t>https://www.router-switch.com/pac60s12-ar.html</t>
        </is>
      </c>
    </row>
    <row r="4">
      <c r="A4" s="2" t="inlineStr">
        <is>
          <t>P0-必买</t>
        </is>
      </c>
      <c r="B4" s="2" t="inlineStr">
        <is>
          <t>网络隔离</t>
        </is>
      </c>
      <c r="C4" s="2" t="inlineStr">
        <is>
          <t>三层交换机</t>
        </is>
      </c>
      <c r="D4" s="2" t="inlineStr">
        <is>
          <t>Huawei S5735-L24T4X-A1</t>
        </is>
      </c>
      <c r="E4" s="2" t="n">
        <v>1</v>
      </c>
      <c r="F4" s="2" t="inlineStr">
        <is>
          <t>CNY</t>
        </is>
      </c>
      <c r="G4" s="3" t="n">
        <v>3899</v>
      </c>
      <c r="H4" s="4" t="n">
        <v>1</v>
      </c>
      <c r="I4" s="3">
        <f>IF(F4="CNY",G4,G4*H4)</f>
        <v/>
      </c>
      <c r="J4" s="3">
        <f>E4*I4</f>
        <v/>
      </c>
      <c r="K4" s="2" t="inlineStr">
        <is>
          <t>参考价</t>
        </is>
      </c>
      <c r="L4" s="5" t="inlineStr">
        <is>
          <t>按VLAN隔离办公网/应用网/数据库网/管理网，配合ACL实现最小访问面。</t>
        </is>
      </c>
      <c r="M4" s="5" t="inlineStr">
        <is>
          <t>https://detail.zol.com.cn/switches/index1379711.shtml</t>
        </is>
      </c>
      <c r="N4" s="5" t="inlineStr">
        <is>
          <t>https://support.huawei.com/enterprise/en/doc/EDOC1000013597/6a572116/s5735-l24t4x-a1</t>
        </is>
      </c>
    </row>
    <row r="5">
      <c r="A5" s="2" t="inlineStr">
        <is>
          <t>P1-上线前</t>
        </is>
      </c>
      <c r="B5" s="2" t="inlineStr">
        <is>
          <t>身份安全</t>
        </is>
      </c>
      <c r="C5" s="2" t="inlineStr">
        <is>
          <t>硬件MFA密钥</t>
        </is>
      </c>
      <c r="D5" s="2" t="inlineStr">
        <is>
          <t>YubiKey 5 NFC</t>
        </is>
      </c>
      <c r="E5" s="2" t="n">
        <v>8</v>
      </c>
      <c r="F5" s="2" t="inlineStr">
        <is>
          <t>USD</t>
        </is>
      </c>
      <c r="G5" s="3" t="n">
        <v>50</v>
      </c>
      <c r="H5" s="4" t="n">
        <v>6.94</v>
      </c>
      <c r="I5" s="3">
        <f>IF(F5="CNY",G5,G5*H5)</f>
        <v/>
      </c>
      <c r="J5" s="3">
        <f>E5*I5</f>
        <v/>
      </c>
      <c r="K5" s="2" t="inlineStr">
        <is>
          <t>MSRP</t>
        </is>
      </c>
      <c r="L5" s="5" t="inlineStr">
        <is>
          <t>管理员账号采用抗钓鱼MFA（每人主备各1把），降低账号被接管风险。</t>
        </is>
      </c>
      <c r="M5" s="5" t="inlineStr">
        <is>
          <t>https://www.yubico.com/us/product/yubikey-5-nfc/</t>
        </is>
      </c>
      <c r="N5" s="5" t="inlineStr">
        <is>
          <t>https://www.cisa.gov/mfa</t>
        </is>
      </c>
    </row>
    <row r="6">
      <c r="A6" s="2" t="inlineStr">
        <is>
          <t>P1-上线前</t>
        </is>
      </c>
      <c r="B6" s="2" t="inlineStr">
        <is>
          <t>运维审计</t>
        </is>
      </c>
      <c r="C6" s="2" t="inlineStr">
        <is>
          <t>堡垒机承载服务器</t>
        </is>
      </c>
      <c r="D6" s="2" t="inlineStr">
        <is>
          <t>Lenovo ThinkSystem SR250 V3</t>
        </is>
      </c>
      <c r="E6" s="2" t="n">
        <v>1</v>
      </c>
      <c r="F6" s="2" t="inlineStr">
        <is>
          <t>EUR</t>
        </is>
      </c>
      <c r="G6" s="3" t="n">
        <v>2387</v>
      </c>
      <c r="H6" s="4" t="n">
        <v>8.195</v>
      </c>
      <c r="I6" s="3">
        <f>IF(F6="CNY",G6,G6*H6)</f>
        <v/>
      </c>
      <c r="J6" s="3">
        <f>E6*I6</f>
        <v/>
      </c>
      <c r="K6" s="2" t="inlineStr">
        <is>
          <t>渠道价</t>
        </is>
      </c>
      <c r="L6" s="5" t="inlineStr">
        <is>
          <t>部署JumpServer/审计系统，统一SSH/RDP入口、命令审计与权限审批。</t>
        </is>
      </c>
      <c r="M6" s="5" t="inlineStr">
        <is>
          <t>https://eu.shi.com/product/50707455/Lenovo-ThinkSystem-SR250-V3-7DCL</t>
        </is>
      </c>
      <c r="N6" s="5" t="inlineStr">
        <is>
          <t>https://lenovopress.lenovo.com/lp1802-thinksystem-sr250-v3-server</t>
        </is>
      </c>
    </row>
    <row r="7">
      <c r="A7" s="2" t="n"/>
      <c r="B7" s="2" t="n"/>
      <c r="C7" s="2" t="n"/>
      <c r="D7" s="2" t="n"/>
      <c r="E7" s="2" t="n"/>
      <c r="F7" s="2" t="n"/>
      <c r="G7" s="2" t="n"/>
      <c r="H7" s="2" t="n"/>
      <c r="I7" s="2" t="n"/>
      <c r="J7" s="2" t="n"/>
      <c r="K7" s="2" t="n"/>
      <c r="L7" s="5" t="n"/>
      <c r="M7" s="5" t="n"/>
      <c r="N7" s="5" t="n"/>
    </row>
    <row r="8">
      <c r="H8" s="6" t="inlineStr">
        <is>
          <t>总计(CNY)</t>
        </is>
      </c>
      <c r="J8" s="6">
        <f>SUM(J2:J6)</f>
        <v/>
      </c>
    </row>
    <row r="9">
      <c r="A9" t="inlineStr">
        <is>
          <t>备注：价格为2026-02-21抓取的公开参考价，实际采购以询价/含税到货价为准。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9"/>
  <sheetViews>
    <sheetView workbookViewId="0">
      <selection activeCell="A1" sqref="A1"/>
    </sheetView>
  </sheetViews>
  <sheetFormatPr baseColWidth="8" defaultRowHeight="15"/>
  <cols>
    <col width="18" customWidth="1" min="1" max="1"/>
    <col width="20" customWidth="1" min="2" max="2"/>
    <col width="72" customWidth="1" min="3" max="3"/>
  </cols>
  <sheetData>
    <row r="1">
      <c r="A1" s="8" t="inlineStr">
        <is>
          <t>分组</t>
        </is>
      </c>
      <c r="B1" s="8" t="inlineStr">
        <is>
          <t>CNY金额</t>
        </is>
      </c>
    </row>
    <row r="2">
      <c r="A2" t="inlineStr">
        <is>
          <t>P0-必买</t>
        </is>
      </c>
      <c r="B2" s="9">
        <f>SUMIFS(采购清单!J:J,采购清单!A:A,"P0-必买")</f>
        <v/>
      </c>
    </row>
    <row r="3">
      <c r="A3" t="inlineStr">
        <is>
          <t>P1-上线前</t>
        </is>
      </c>
      <c r="B3" s="9">
        <f>SUMIFS(采购清单!J:J,采购清单!A:A,"P1-上线前")</f>
        <v/>
      </c>
    </row>
    <row r="4">
      <c r="A4" s="6" t="inlineStr">
        <is>
          <t>总计</t>
        </is>
      </c>
      <c r="B4" s="7">
        <f>SUM(B2:B3)</f>
        <v/>
      </c>
    </row>
    <row r="6">
      <c r="A6" s="10" t="inlineStr">
        <is>
          <t>汇率说明</t>
        </is>
      </c>
      <c r="B6" s="10" t="inlineStr">
        <is>
          <t>值</t>
        </is>
      </c>
      <c r="C6" s="10" t="inlineStr">
        <is>
          <t>来源</t>
        </is>
      </c>
    </row>
    <row r="7">
      <c r="A7" t="inlineStr">
        <is>
          <t>USD-&gt;CNY</t>
        </is>
      </c>
      <c r="B7" s="11" t="n">
        <v>6.94</v>
      </c>
      <c r="C7" t="inlineStr">
        <is>
          <t>https://www.economy.com/united-states/foreign-exchange-rate-china</t>
        </is>
      </c>
    </row>
    <row r="8">
      <c r="A8" t="inlineStr">
        <is>
          <t>EUR-&gt;CNY</t>
        </is>
      </c>
      <c r="B8" s="11" t="n">
        <v>8.195</v>
      </c>
      <c r="C8" t="inlineStr">
        <is>
          <t>https://ycharts.com/indicators/euro_to_chinese_yuan_exchange_rate</t>
        </is>
      </c>
    </row>
    <row r="9">
      <c r="A9" t="inlineStr">
        <is>
          <t>HKD-&gt;CNY</t>
        </is>
      </c>
      <c r="B9" s="11" t="n">
        <v>0.8836000000000001</v>
      </c>
      <c r="C9" t="inlineStr">
        <is>
          <t>https://wise.com/us/currency-converter/hkd-to-cny-rate/history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2026-02-21T16:33:00Z</dcterms:created>
  <dcterms:modified xsi:type="dcterms:W3CDTF">2026-02-22T04:28:11Z</dcterms:modified>
</cp:coreProperties>
</file>